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rdineavvocatilucca-my.sharepoint.com/personal/info_ordineavvocati_lu_it/Documents/Ordine 2021/"/>
    </mc:Choice>
  </mc:AlternateContent>
  <xr:revisionPtr revIDLastSave="15" documentId="13_ncr:1_{31B00498-1D01-4049-975F-F48729B89A37}" xr6:coauthVersionLast="47" xr6:coauthVersionMax="47" xr10:uidLastSave="{8D8029B2-3F51-43C7-B1E3-87EC5926EBE6}"/>
  <bookViews>
    <workbookView xWindow="-120" yWindow="-120" windowWidth="29040" windowHeight="15720" xr2:uid="{00000000-000D-0000-FFFF-FFFF00000000}"/>
  </bookViews>
  <sheets>
    <sheet name="Calcolo annual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F55" i="1" s="1"/>
  <c r="D54" i="1"/>
  <c r="F54" i="1" s="1"/>
  <c r="D53" i="1"/>
  <c r="F53" i="1" s="1"/>
  <c r="D56" i="1"/>
  <c r="D52" i="1"/>
  <c r="F52" i="1" s="1"/>
  <c r="D51" i="1"/>
  <c r="F51" i="1" s="1"/>
  <c r="D50" i="1"/>
  <c r="F50" i="1" s="1"/>
  <c r="D49" i="1"/>
  <c r="F49" i="1" s="1"/>
  <c r="D17" i="1"/>
  <c r="F17" i="1" s="1"/>
  <c r="D14" i="1"/>
  <c r="F14" i="1" s="1"/>
  <c r="D15" i="1"/>
  <c r="F15" i="1" s="1"/>
  <c r="D16" i="1"/>
  <c r="F16" i="1" s="1"/>
  <c r="D18" i="1"/>
  <c r="F18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6" i="1"/>
  <c r="F46" i="1" s="1"/>
  <c r="D47" i="1"/>
  <c r="F47" i="1" s="1"/>
  <c r="D48" i="1"/>
  <c r="F48" i="1" s="1"/>
  <c r="D7" i="1"/>
  <c r="F7" i="1" s="1"/>
  <c r="D31" i="1"/>
  <c r="F31" i="1" s="1"/>
  <c r="D32" i="1"/>
  <c r="F32" i="1" s="1"/>
  <c r="D33" i="1"/>
  <c r="F33" i="1" s="1"/>
  <c r="D43" i="1"/>
  <c r="F43" i="1" s="1"/>
  <c r="D44" i="1"/>
  <c r="F44" i="1" s="1"/>
  <c r="D45" i="1"/>
  <c r="F45" i="1" s="1"/>
  <c r="D19" i="1"/>
  <c r="F19" i="1" s="1"/>
  <c r="D20" i="1"/>
  <c r="F20" i="1" s="1"/>
  <c r="D21" i="1"/>
  <c r="F21" i="1" s="1"/>
  <c r="D22" i="1"/>
  <c r="F22" i="1" s="1"/>
  <c r="D23" i="1"/>
  <c r="F23" i="1" s="1"/>
  <c r="D103" i="1"/>
  <c r="F103" i="1" s="1"/>
  <c r="D101" i="1"/>
  <c r="F101" i="1" s="1"/>
  <c r="D100" i="1"/>
  <c r="F100" i="1" s="1"/>
  <c r="D99" i="1"/>
  <c r="F99" i="1" s="1"/>
  <c r="D98" i="1"/>
  <c r="F98" i="1" s="1"/>
  <c r="D97" i="1"/>
  <c r="F97" i="1" s="1"/>
  <c r="D96" i="1"/>
  <c r="F96" i="1" s="1"/>
  <c r="D95" i="1"/>
  <c r="F95" i="1" s="1"/>
  <c r="D94" i="1"/>
  <c r="F94" i="1" s="1"/>
  <c r="D93" i="1"/>
  <c r="F93" i="1" s="1"/>
  <c r="D92" i="1"/>
  <c r="F92" i="1" s="1"/>
  <c r="I91" i="1"/>
  <c r="I93" i="1" s="1"/>
  <c r="B110" i="1" s="1"/>
  <c r="D91" i="1"/>
  <c r="F91" i="1" s="1"/>
  <c r="D86" i="1"/>
  <c r="F86" i="1" s="1"/>
  <c r="D85" i="1"/>
  <c r="F85" i="1" s="1"/>
  <c r="D84" i="1"/>
  <c r="F84" i="1" s="1"/>
  <c r="D83" i="1"/>
  <c r="F83" i="1" s="1"/>
  <c r="D82" i="1"/>
  <c r="F82" i="1" s="1"/>
  <c r="D81" i="1"/>
  <c r="F81" i="1" s="1"/>
  <c r="D80" i="1"/>
  <c r="F80" i="1" s="1"/>
  <c r="D79" i="1"/>
  <c r="F79" i="1" s="1"/>
  <c r="D78" i="1"/>
  <c r="F78" i="1" s="1"/>
  <c r="D77" i="1"/>
  <c r="F77" i="1" s="1"/>
  <c r="D76" i="1"/>
  <c r="F76" i="1" s="1"/>
  <c r="I75" i="1"/>
  <c r="I77" i="1" s="1"/>
  <c r="B109" i="1" s="1"/>
  <c r="D75" i="1"/>
  <c r="F75" i="1" s="1"/>
  <c r="D70" i="1"/>
  <c r="F70" i="1" s="1"/>
  <c r="D69" i="1"/>
  <c r="F69" i="1" s="1"/>
  <c r="D68" i="1"/>
  <c r="F68" i="1" s="1"/>
  <c r="D67" i="1"/>
  <c r="F67" i="1" s="1"/>
  <c r="D66" i="1"/>
  <c r="F66" i="1" s="1"/>
  <c r="D65" i="1"/>
  <c r="F65" i="1" s="1"/>
  <c r="D64" i="1"/>
  <c r="F64" i="1" s="1"/>
  <c r="D63" i="1"/>
  <c r="F63" i="1" s="1"/>
  <c r="D62" i="1"/>
  <c r="F62" i="1" s="1"/>
  <c r="D61" i="1"/>
  <c r="F61" i="1" s="1"/>
  <c r="D60" i="1"/>
  <c r="F60" i="1" s="1"/>
  <c r="I59" i="1"/>
  <c r="I61" i="1" s="1"/>
  <c r="B108" i="1" s="1"/>
  <c r="D59" i="1"/>
  <c r="F59" i="1" s="1"/>
  <c r="D13" i="1"/>
  <c r="F13" i="1" s="1"/>
  <c r="D12" i="1"/>
  <c r="F12" i="1" s="1"/>
  <c r="D11" i="1"/>
  <c r="F11" i="1" s="1"/>
  <c r="D10" i="1"/>
  <c r="F10" i="1" s="1"/>
  <c r="D9" i="1"/>
  <c r="F9" i="1" s="1"/>
  <c r="D8" i="1"/>
  <c r="F8" i="1" s="1"/>
  <c r="D6" i="1" l="1"/>
  <c r="I60" i="1"/>
  <c r="I92" i="1"/>
  <c r="I76" i="1"/>
  <c r="F6" i="1" l="1"/>
  <c r="I6" i="1"/>
  <c r="I7" i="1" l="1"/>
  <c r="B112" i="1" s="1"/>
  <c r="B111" i="1"/>
  <c r="B113" i="1" l="1"/>
  <c r="I8" i="1"/>
  <c r="B107" i="1" s="1"/>
</calcChain>
</file>

<file path=xl/sharedStrings.xml><?xml version="1.0" encoding="utf-8"?>
<sst xmlns="http://schemas.openxmlformats.org/spreadsheetml/2006/main" count="88" uniqueCount="59">
  <si>
    <t>Calcolo indicatore di tempestività dei pagamenti - annuale</t>
  </si>
  <si>
    <t>Compila solo le celle bianche di ciascun trimestre: N. fattura, data scadenza, data pagamento, importo pagato.</t>
  </si>
  <si>
    <t>N. fattura</t>
  </si>
  <si>
    <t>Data scadenza</t>
  </si>
  <si>
    <t>Data pagamento</t>
  </si>
  <si>
    <t>Giorni pagamento</t>
  </si>
  <si>
    <t>Importo pagato</t>
  </si>
  <si>
    <t>Giorni x importo</t>
  </si>
  <si>
    <t>Totale importi</t>
  </si>
  <si>
    <t>Totale giorni x importo</t>
  </si>
  <si>
    <t>Indicatore trimestre</t>
  </si>
  <si>
    <t>2° TRIMESTRE</t>
  </si>
  <si>
    <t>Riepilogo 2° TRIMESTRE</t>
  </si>
  <si>
    <t>3° TRIMESTRE</t>
  </si>
  <si>
    <t>Riepilogo 3° TRIMESTRE</t>
  </si>
  <si>
    <t>4° TRIMESTRE</t>
  </si>
  <si>
    <t>Riepilogo 4° TRIMESTRE</t>
  </si>
  <si>
    <t>RIEPILOGO ANNUALE</t>
  </si>
  <si>
    <t>Indicatore 1° trimestre</t>
  </si>
  <si>
    <t>Indicatore 2° trimestre</t>
  </si>
  <si>
    <t>Indicatore 3° trimestre</t>
  </si>
  <si>
    <t>Indicatore 4° trimestre</t>
  </si>
  <si>
    <t>Totale importi annui</t>
  </si>
  <si>
    <t>Totale giorni x importo annui</t>
  </si>
  <si>
    <t>Indicatore annuale</t>
  </si>
  <si>
    <t>Il risultato è positivo se i pagamenti sono mediamente in ritardo; è negativo se sono mediamente anticipati.</t>
  </si>
  <si>
    <t>5/001</t>
  </si>
  <si>
    <t>BON/000653/26</t>
  </si>
  <si>
    <t>FD53</t>
  </si>
  <si>
    <t>137/00</t>
  </si>
  <si>
    <t>11/2026/FE</t>
  </si>
  <si>
    <t>12/2026/FE</t>
  </si>
  <si>
    <t>423PA</t>
  </si>
  <si>
    <t>17/00</t>
  </si>
  <si>
    <t>996/00</t>
  </si>
  <si>
    <t>18/PA</t>
  </si>
  <si>
    <t>373/A</t>
  </si>
  <si>
    <t>26000024/D1P</t>
  </si>
  <si>
    <t>238A/-</t>
  </si>
  <si>
    <t>3A</t>
  </si>
  <si>
    <t>102/V8</t>
  </si>
  <si>
    <t>BON/000972/2026</t>
  </si>
  <si>
    <t>472/A</t>
  </si>
  <si>
    <t>7/PA</t>
  </si>
  <si>
    <t>AM 109/2026</t>
  </si>
  <si>
    <t>2PA</t>
  </si>
  <si>
    <t>INV355186578</t>
  </si>
  <si>
    <t>INV350945688</t>
  </si>
  <si>
    <t>BBVFLP00000340</t>
  </si>
  <si>
    <t>21PA</t>
  </si>
  <si>
    <t>86/TER</t>
  </si>
  <si>
    <t>272A/-</t>
  </si>
  <si>
    <t>INV359154946</t>
  </si>
  <si>
    <t>14/2026</t>
  </si>
  <si>
    <t>BON/001071/2026</t>
  </si>
  <si>
    <t>000009-2026-PA</t>
  </si>
  <si>
    <t>24 PA</t>
  </si>
  <si>
    <t>101/TER</t>
  </si>
  <si>
    <t>FDS 000151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</si>
</sst>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FAFA6"/>
      </patternFill>
    </fill>
    <fill>
      <patternFill patternType="solid">
        <fgColor rgb="FFEAF9F7"/>
      </patternFill>
    </fill>
    <fill>
      <patternFill patternType="solid">
        <fgColor rgb="FF81D8D0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medium">
        <color rgb="FF2FAFA6"/>
      </left>
      <right style="medium">
        <color rgb="FF2FAFA6"/>
      </right>
      <top style="medium">
        <color rgb="FF2FAFA6"/>
      </top>
      <bottom style="medium">
        <color rgb="FF2FAFA6"/>
      </bottom>
      <diagonal/>
    </border>
    <border>
      <left style="thin">
        <color rgb="FF2FAFA6"/>
      </left>
      <right style="thin">
        <color rgb="FF2FAFA6"/>
      </right>
      <top style="thin">
        <color rgb="FF2FAFA6"/>
      </top>
      <bottom style="thin">
        <color rgb="FF2FAFA6"/>
      </bottom>
      <diagonal/>
    </border>
    <border>
      <left/>
      <right style="medium">
        <color rgb="FF2FAFA6"/>
      </right>
      <top style="medium">
        <color rgb="FF2FAFA6"/>
      </top>
      <bottom style="medium">
        <color rgb="FF2FAFA6"/>
      </bottom>
      <diagonal/>
    </border>
    <border>
      <left/>
      <right/>
      <top style="medium">
        <color rgb="FF2FAFA6"/>
      </top>
      <bottom style="medium">
        <color rgb="FF2FAF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FAFA6"/>
      </left>
      <right style="thin">
        <color rgb="FF2FAFA6"/>
      </right>
      <top style="thin">
        <color rgb="FF2FAFA6"/>
      </top>
      <bottom/>
      <diagonal/>
    </border>
    <border>
      <left style="medium">
        <color rgb="FF2FAFA6"/>
      </left>
      <right style="medium">
        <color rgb="FF2FAFA6"/>
      </right>
      <top/>
      <bottom style="medium">
        <color rgb="FF2FAFA6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left" vertical="center"/>
      <protection locked="0"/>
    </xf>
    <xf numFmtId="14" fontId="5" fillId="5" borderId="2" xfId="0" applyNumberFormat="1" applyFont="1" applyFill="1" applyBorder="1" applyAlignment="1" applyProtection="1">
      <alignment horizontal="center" vertical="center"/>
      <protection locked="0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4" fontId="5" fillId="5" borderId="2" xfId="0" applyNumberFormat="1" applyFont="1" applyFill="1" applyBorder="1" applyAlignment="1" applyProtection="1">
      <alignment horizontal="left" vertical="center"/>
      <protection locked="0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4" fontId="7" fillId="5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2" fontId="7" fillId="3" borderId="2" xfId="0" applyNumberFormat="1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Protection="1">
      <protection locked="0"/>
    </xf>
    <xf numFmtId="2" fontId="7" fillId="5" borderId="2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5" fillId="5" borderId="6" xfId="0" applyFont="1" applyFill="1" applyBorder="1" applyAlignment="1" applyProtection="1">
      <alignment horizontal="left" vertical="center"/>
      <protection locked="0"/>
    </xf>
    <xf numFmtId="1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 applyProtection="1">
      <alignment horizontal="center" vertical="center"/>
      <protection locked="0"/>
    </xf>
    <xf numFmtId="4" fontId="5" fillId="5" borderId="6" xfId="0" applyNumberFormat="1" applyFont="1" applyFill="1" applyBorder="1" applyAlignment="1" applyProtection="1">
      <alignment horizontal="left" vertical="center"/>
      <protection locked="0"/>
    </xf>
    <xf numFmtId="4" fontId="6" fillId="3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horizontal="left" vertical="center"/>
      <protection locked="0"/>
    </xf>
    <xf numFmtId="14" fontId="5" fillId="5" borderId="5" xfId="0" applyNumberFormat="1" applyFont="1" applyFill="1" applyBorder="1" applyAlignment="1" applyProtection="1">
      <alignment horizontal="center" vertical="center"/>
      <protection locked="0"/>
    </xf>
    <xf numFmtId="4" fontId="5" fillId="5" borderId="5" xfId="0" applyNumberFormat="1" applyFont="1" applyFill="1" applyBorder="1" applyAlignment="1" applyProtection="1">
      <alignment horizontal="left" vertical="center"/>
      <protection locked="0"/>
    </xf>
    <xf numFmtId="16" fontId="5" fillId="5" borderId="2" xfId="0" applyNumberFormat="1" applyFont="1" applyFill="1" applyBorder="1" applyAlignment="1" applyProtection="1">
      <alignment horizontal="left" vertical="center"/>
      <protection locked="0"/>
    </xf>
    <xf numFmtId="16" fontId="5" fillId="5" borderId="5" xfId="0" applyNumberFormat="1" applyFont="1" applyFill="1" applyBorder="1" applyAlignment="1" applyProtection="1">
      <alignment horizontal="left" vertical="center"/>
      <protection locked="0"/>
    </xf>
    <xf numFmtId="4" fontId="6" fillId="3" borderId="5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79</xdr:row>
      <xdr:rowOff>114300</xdr:rowOff>
    </xdr:from>
    <xdr:to>
      <xdr:col>9</xdr:col>
      <xdr:colOff>504825</xdr:colOff>
      <xdr:row>83</xdr:row>
      <xdr:rowOff>180975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showGridLines="0" tabSelected="1" workbookViewId="0">
      <pane ySplit="4" topLeftCell="A57" activePane="bottomLeft" state="frozen"/>
      <selection pane="bottomLeft" activeCell="B71" sqref="B71"/>
    </sheetView>
  </sheetViews>
  <sheetFormatPr defaultRowHeight="15" x14ac:dyDescent="0.25"/>
  <cols>
    <col min="1" max="1" width="17.85546875" style="1" customWidth="1"/>
    <col min="2" max="3" width="14" style="1" customWidth="1"/>
    <col min="4" max="4" width="16" style="1" customWidth="1"/>
    <col min="5" max="5" width="15" style="1" customWidth="1"/>
    <col min="6" max="6" width="16" style="1" customWidth="1"/>
    <col min="7" max="7" width="3" style="1" customWidth="1"/>
    <col min="8" max="8" width="22" style="1" customWidth="1"/>
    <col min="9" max="9" width="14" style="1" customWidth="1"/>
    <col min="10" max="16384" width="9.140625" style="1"/>
  </cols>
  <sheetData>
    <row r="1" spans="1:9" ht="24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1.95" customHeight="1" x14ac:dyDescent="0.25">
      <c r="A2" s="36" t="s">
        <v>1</v>
      </c>
      <c r="B2" s="30"/>
      <c r="C2" s="30"/>
      <c r="D2" s="30"/>
      <c r="E2" s="30"/>
      <c r="F2" s="30"/>
      <c r="G2" s="30"/>
      <c r="H2" s="30"/>
      <c r="I2" s="30"/>
    </row>
    <row r="4" spans="1:9" ht="21.95" customHeight="1" thickBot="1" x14ac:dyDescent="0.3">
      <c r="A4" s="31" t="s">
        <v>11</v>
      </c>
      <c r="B4" s="32"/>
      <c r="C4" s="32"/>
      <c r="D4" s="32"/>
      <c r="E4" s="32"/>
      <c r="F4" s="33"/>
      <c r="H4" s="31" t="s">
        <v>12</v>
      </c>
      <c r="I4" s="33"/>
    </row>
    <row r="5" spans="1:9" ht="33.95000000000000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9" ht="21" customHeight="1" x14ac:dyDescent="0.25">
      <c r="A6" s="3">
        <v>368</v>
      </c>
      <c r="B6" s="4">
        <v>46142</v>
      </c>
      <c r="C6" s="4">
        <v>46119</v>
      </c>
      <c r="D6" s="5">
        <f t="shared" ref="D6:D48" si="0">IF(OR(B6="",C6=""),"",C6-B6)</f>
        <v>-23</v>
      </c>
      <c r="E6" s="6">
        <v>550</v>
      </c>
      <c r="F6" s="7">
        <f t="shared" ref="F6:F46" si="1">IF(OR(D6="",E6=""),"",D6*E6)</f>
        <v>-12650</v>
      </c>
      <c r="H6" s="8" t="s">
        <v>8</v>
      </c>
      <c r="I6" s="9">
        <f>IF(COUNT(E6:E56)=0,"",SUM(E6:E56))</f>
        <v>27756.05</v>
      </c>
    </row>
    <row r="7" spans="1:9" ht="21" customHeight="1" x14ac:dyDescent="0.25">
      <c r="A7" s="3">
        <v>1500001202</v>
      </c>
      <c r="B7" s="4">
        <v>46112</v>
      </c>
      <c r="C7" s="4">
        <v>46119</v>
      </c>
      <c r="D7" s="5">
        <f t="shared" si="0"/>
        <v>7</v>
      </c>
      <c r="E7" s="6">
        <v>3326.1</v>
      </c>
      <c r="F7" s="7">
        <f t="shared" si="1"/>
        <v>23282.7</v>
      </c>
      <c r="H7" s="8" t="s">
        <v>9</v>
      </c>
      <c r="I7" s="9">
        <f>IF(COUNT(F6:F56)=0,"",SUM(F6:F56))</f>
        <v>-214986.29</v>
      </c>
    </row>
    <row r="8" spans="1:9" ht="21" customHeight="1" x14ac:dyDescent="0.25">
      <c r="A8" s="3" t="s">
        <v>26</v>
      </c>
      <c r="B8" s="4">
        <v>46122</v>
      </c>
      <c r="C8" s="4">
        <v>46119</v>
      </c>
      <c r="D8" s="5">
        <f t="shared" si="0"/>
        <v>-3</v>
      </c>
      <c r="E8" s="6">
        <v>500</v>
      </c>
      <c r="F8" s="7">
        <f t="shared" si="1"/>
        <v>-1500</v>
      </c>
      <c r="H8" s="10" t="s">
        <v>10</v>
      </c>
      <c r="I8" s="11">
        <f>IF(I6="","",IF(I6=0,"",I7/I6))</f>
        <v>-7.7455650209593951</v>
      </c>
    </row>
    <row r="9" spans="1:9" ht="20.100000000000001" customHeight="1" x14ac:dyDescent="0.25">
      <c r="A9" s="3">
        <v>453</v>
      </c>
      <c r="B9" s="4">
        <v>46122</v>
      </c>
      <c r="C9" s="4">
        <v>46119</v>
      </c>
      <c r="D9" s="5">
        <f t="shared" si="0"/>
        <v>-3</v>
      </c>
      <c r="E9" s="6">
        <v>306</v>
      </c>
      <c r="F9" s="7">
        <f t="shared" si="1"/>
        <v>-918</v>
      </c>
      <c r="H9" s="12"/>
      <c r="I9" s="12"/>
    </row>
    <row r="10" spans="1:9" ht="20.100000000000001" customHeight="1" x14ac:dyDescent="0.25">
      <c r="A10" s="3">
        <v>11</v>
      </c>
      <c r="B10" s="4">
        <v>46129</v>
      </c>
      <c r="C10" s="4">
        <v>46119</v>
      </c>
      <c r="D10" s="5">
        <f t="shared" si="0"/>
        <v>-10</v>
      </c>
      <c r="E10" s="6">
        <v>900</v>
      </c>
      <c r="F10" s="7">
        <f t="shared" si="1"/>
        <v>-9000</v>
      </c>
      <c r="H10" s="12"/>
      <c r="I10" s="12"/>
    </row>
    <row r="11" spans="1:9" ht="20.100000000000001" customHeight="1" x14ac:dyDescent="0.25">
      <c r="A11" s="23">
        <v>46113</v>
      </c>
      <c r="B11" s="4">
        <v>46124</v>
      </c>
      <c r="C11" s="4">
        <v>46119</v>
      </c>
      <c r="D11" s="5">
        <f t="shared" si="0"/>
        <v>-5</v>
      </c>
      <c r="E11" s="6">
        <v>140</v>
      </c>
      <c r="F11" s="7">
        <f t="shared" si="1"/>
        <v>-700</v>
      </c>
      <c r="H11" s="12"/>
      <c r="I11" s="12"/>
    </row>
    <row r="12" spans="1:9" ht="20.100000000000001" customHeight="1" x14ac:dyDescent="0.25">
      <c r="A12" s="3">
        <v>1500002117</v>
      </c>
      <c r="B12" s="4">
        <v>46142</v>
      </c>
      <c r="C12" s="4">
        <v>46127</v>
      </c>
      <c r="D12" s="5">
        <f t="shared" si="0"/>
        <v>-15</v>
      </c>
      <c r="E12" s="6">
        <v>38.299999999999997</v>
      </c>
      <c r="F12" s="7">
        <f t="shared" si="1"/>
        <v>-574.5</v>
      </c>
      <c r="H12" s="12"/>
      <c r="I12" s="12"/>
    </row>
    <row r="13" spans="1:9" ht="20.100000000000001" customHeight="1" x14ac:dyDescent="0.25">
      <c r="A13" s="3">
        <v>584</v>
      </c>
      <c r="B13" s="4">
        <v>46142</v>
      </c>
      <c r="C13" s="4">
        <v>46127</v>
      </c>
      <c r="D13" s="5">
        <f t="shared" si="0"/>
        <v>-15</v>
      </c>
      <c r="E13" s="6">
        <v>38.299999999999997</v>
      </c>
      <c r="F13" s="7">
        <f t="shared" si="1"/>
        <v>-574.5</v>
      </c>
      <c r="H13" s="12"/>
      <c r="I13" s="12"/>
    </row>
    <row r="14" spans="1:9" ht="20.100000000000001" customHeight="1" x14ac:dyDescent="0.25">
      <c r="A14" s="3" t="s">
        <v>27</v>
      </c>
      <c r="B14" s="4">
        <v>46143</v>
      </c>
      <c r="C14" s="4">
        <v>46127</v>
      </c>
      <c r="D14" s="5">
        <f t="shared" si="0"/>
        <v>-16</v>
      </c>
      <c r="E14" s="6">
        <v>261.11</v>
      </c>
      <c r="F14" s="7">
        <f t="shared" si="1"/>
        <v>-4177.76</v>
      </c>
      <c r="H14" s="12"/>
      <c r="I14" s="12"/>
    </row>
    <row r="15" spans="1:9" ht="20.100000000000001" customHeight="1" x14ac:dyDescent="0.25">
      <c r="A15" s="3">
        <v>6001115568</v>
      </c>
      <c r="B15" s="4">
        <v>46142</v>
      </c>
      <c r="C15" s="4">
        <v>46127</v>
      </c>
      <c r="D15" s="5">
        <f t="shared" si="0"/>
        <v>-15</v>
      </c>
      <c r="E15" s="6">
        <v>64.5</v>
      </c>
      <c r="F15" s="7">
        <f t="shared" si="1"/>
        <v>-967.5</v>
      </c>
      <c r="H15" s="12"/>
      <c r="I15" s="12"/>
    </row>
    <row r="16" spans="1:9" ht="20.100000000000001" customHeight="1" x14ac:dyDescent="0.25">
      <c r="A16" s="3" t="s">
        <v>28</v>
      </c>
      <c r="B16" s="4">
        <v>46142</v>
      </c>
      <c r="C16" s="4">
        <v>46127</v>
      </c>
      <c r="D16" s="5">
        <f t="shared" si="0"/>
        <v>-15</v>
      </c>
      <c r="E16" s="6">
        <v>112.65</v>
      </c>
      <c r="F16" s="7">
        <f t="shared" si="1"/>
        <v>-1689.75</v>
      </c>
      <c r="H16" s="12"/>
      <c r="I16" s="12"/>
    </row>
    <row r="17" spans="1:9" ht="20.100000000000001" customHeight="1" x14ac:dyDescent="0.25">
      <c r="A17" s="15" t="s">
        <v>29</v>
      </c>
      <c r="B17" s="4">
        <v>46143</v>
      </c>
      <c r="C17" s="16">
        <v>46127</v>
      </c>
      <c r="D17" s="17">
        <f t="shared" si="0"/>
        <v>-16</v>
      </c>
      <c r="E17" s="18">
        <v>3559.1</v>
      </c>
      <c r="F17" s="19">
        <f t="shared" si="1"/>
        <v>-56945.599999999999</v>
      </c>
      <c r="H17" s="12"/>
      <c r="I17" s="12"/>
    </row>
    <row r="18" spans="1:9" ht="20.100000000000001" customHeight="1" x14ac:dyDescent="0.25">
      <c r="A18" s="20" t="s">
        <v>30</v>
      </c>
      <c r="B18" s="4">
        <v>46121</v>
      </c>
      <c r="C18" s="21">
        <v>46127</v>
      </c>
      <c r="D18" s="17">
        <f t="shared" si="0"/>
        <v>6</v>
      </c>
      <c r="E18" s="22">
        <v>1068.8</v>
      </c>
      <c r="F18" s="19">
        <f t="shared" si="1"/>
        <v>6412.7999999999993</v>
      </c>
      <c r="H18" s="14"/>
      <c r="I18" s="14"/>
    </row>
    <row r="19" spans="1:9" ht="20.100000000000001" customHeight="1" x14ac:dyDescent="0.25">
      <c r="A19" s="20" t="s">
        <v>31</v>
      </c>
      <c r="B19" s="4">
        <v>46121</v>
      </c>
      <c r="C19" s="21">
        <v>46127</v>
      </c>
      <c r="D19" s="17">
        <f t="shared" si="0"/>
        <v>6</v>
      </c>
      <c r="E19" s="22">
        <v>2672</v>
      </c>
      <c r="F19" s="19">
        <f t="shared" si="1"/>
        <v>16032</v>
      </c>
      <c r="H19" s="14"/>
      <c r="I19" s="14"/>
    </row>
    <row r="20" spans="1:9" ht="20.100000000000001" customHeight="1" x14ac:dyDescent="0.25">
      <c r="A20" s="20" t="s">
        <v>32</v>
      </c>
      <c r="B20" s="4">
        <v>46173</v>
      </c>
      <c r="C20" s="21">
        <v>46134</v>
      </c>
      <c r="D20" s="17">
        <f t="shared" si="0"/>
        <v>-39</v>
      </c>
      <c r="E20" s="22">
        <v>120</v>
      </c>
      <c r="F20" s="19">
        <f t="shared" si="1"/>
        <v>-4680</v>
      </c>
      <c r="H20" s="14"/>
      <c r="I20" s="14"/>
    </row>
    <row r="21" spans="1:9" ht="20.100000000000001" customHeight="1" x14ac:dyDescent="0.25">
      <c r="A21" s="20" t="s">
        <v>47</v>
      </c>
      <c r="B21" s="4">
        <v>46134</v>
      </c>
      <c r="C21" s="21">
        <v>46135</v>
      </c>
      <c r="D21" s="17">
        <f t="shared" si="0"/>
        <v>1</v>
      </c>
      <c r="E21" s="22">
        <v>121.62</v>
      </c>
      <c r="F21" s="19">
        <f>IF(OR(D21="",E21=""),"",D21*E21)</f>
        <v>121.62</v>
      </c>
      <c r="H21" s="14"/>
      <c r="I21" s="14"/>
    </row>
    <row r="22" spans="1:9" ht="20.100000000000001" customHeight="1" x14ac:dyDescent="0.25">
      <c r="A22" s="20" t="s">
        <v>33</v>
      </c>
      <c r="B22" s="4">
        <v>46142</v>
      </c>
      <c r="C22" s="21">
        <v>46147</v>
      </c>
      <c r="D22" s="17">
        <f t="shared" si="0"/>
        <v>5</v>
      </c>
      <c r="E22" s="22">
        <v>100</v>
      </c>
      <c r="F22" s="19">
        <f t="shared" si="1"/>
        <v>500</v>
      </c>
      <c r="H22" s="14"/>
      <c r="I22" s="14"/>
    </row>
    <row r="23" spans="1:9" ht="20.100000000000001" customHeight="1" x14ac:dyDescent="0.25">
      <c r="A23" s="20" t="s">
        <v>34</v>
      </c>
      <c r="B23" s="4">
        <v>46142</v>
      </c>
      <c r="C23" s="21">
        <v>46147</v>
      </c>
      <c r="D23" s="17">
        <f t="shared" si="0"/>
        <v>5</v>
      </c>
      <c r="E23" s="22">
        <v>65</v>
      </c>
      <c r="F23" s="19">
        <f t="shared" si="1"/>
        <v>325</v>
      </c>
      <c r="H23" s="14"/>
      <c r="I23" s="14"/>
    </row>
    <row r="24" spans="1:9" ht="20.100000000000001" customHeight="1" x14ac:dyDescent="0.25">
      <c r="A24" s="20" t="s">
        <v>35</v>
      </c>
      <c r="B24" s="4">
        <v>46142</v>
      </c>
      <c r="C24" s="21">
        <v>46147</v>
      </c>
      <c r="D24" s="17">
        <f t="shared" si="0"/>
        <v>5</v>
      </c>
      <c r="E24" s="22">
        <v>136.36000000000001</v>
      </c>
      <c r="F24" s="19">
        <f t="shared" si="1"/>
        <v>681.80000000000007</v>
      </c>
      <c r="H24" s="14"/>
      <c r="I24" s="14"/>
    </row>
    <row r="25" spans="1:9" ht="20.100000000000001" customHeight="1" x14ac:dyDescent="0.25">
      <c r="A25" s="20" t="s">
        <v>36</v>
      </c>
      <c r="B25" s="4">
        <v>46150</v>
      </c>
      <c r="C25" s="21">
        <v>46147</v>
      </c>
      <c r="D25" s="17">
        <f t="shared" si="0"/>
        <v>-3</v>
      </c>
      <c r="E25" s="22">
        <v>900</v>
      </c>
      <c r="F25" s="19">
        <f t="shared" si="1"/>
        <v>-2700</v>
      </c>
      <c r="H25" s="14"/>
      <c r="I25" s="14"/>
    </row>
    <row r="26" spans="1:9" ht="20.100000000000001" customHeight="1" x14ac:dyDescent="0.25">
      <c r="A26" s="20" t="s">
        <v>37</v>
      </c>
      <c r="B26" s="4">
        <v>46159</v>
      </c>
      <c r="C26" s="21">
        <v>46147</v>
      </c>
      <c r="D26" s="17">
        <f t="shared" si="0"/>
        <v>-12</v>
      </c>
      <c r="E26" s="22">
        <v>163.63</v>
      </c>
      <c r="F26" s="19">
        <f t="shared" si="1"/>
        <v>-1963.56</v>
      </c>
      <c r="H26" s="14"/>
      <c r="I26" s="14"/>
    </row>
    <row r="27" spans="1:9" ht="20.100000000000001" customHeight="1" x14ac:dyDescent="0.25">
      <c r="A27" s="20" t="s">
        <v>38</v>
      </c>
      <c r="B27" s="4">
        <v>46164</v>
      </c>
      <c r="C27" s="21">
        <v>46147</v>
      </c>
      <c r="D27" s="17">
        <f t="shared" si="0"/>
        <v>-17</v>
      </c>
      <c r="E27" s="22">
        <v>258.64</v>
      </c>
      <c r="F27" s="19">
        <f t="shared" si="1"/>
        <v>-4396.88</v>
      </c>
      <c r="H27" s="14"/>
      <c r="I27" s="14"/>
    </row>
    <row r="28" spans="1:9" ht="20.100000000000001" customHeight="1" x14ac:dyDescent="0.25">
      <c r="A28" s="20">
        <v>429</v>
      </c>
      <c r="B28" s="4">
        <v>46171</v>
      </c>
      <c r="C28" s="21">
        <v>46147</v>
      </c>
      <c r="D28" s="17">
        <f t="shared" si="0"/>
        <v>-24</v>
      </c>
      <c r="E28" s="22">
        <v>550</v>
      </c>
      <c r="F28" s="19">
        <f t="shared" si="1"/>
        <v>-13200</v>
      </c>
      <c r="H28" s="14"/>
      <c r="I28" s="14"/>
    </row>
    <row r="29" spans="1:9" ht="20.100000000000001" customHeight="1" x14ac:dyDescent="0.25">
      <c r="A29" s="24">
        <v>46174</v>
      </c>
      <c r="B29" s="4">
        <v>46161</v>
      </c>
      <c r="C29" s="21">
        <v>46147</v>
      </c>
      <c r="D29" s="17">
        <f t="shared" si="0"/>
        <v>-14</v>
      </c>
      <c r="E29" s="22">
        <v>120</v>
      </c>
      <c r="F29" s="19">
        <f t="shared" si="1"/>
        <v>-1680</v>
      </c>
      <c r="H29" s="14"/>
      <c r="I29" s="14"/>
    </row>
    <row r="30" spans="1:9" ht="20.100000000000001" customHeight="1" x14ac:dyDescent="0.25">
      <c r="A30" s="20" t="s">
        <v>39</v>
      </c>
      <c r="B30" s="4">
        <v>46173</v>
      </c>
      <c r="C30" s="21">
        <v>46160</v>
      </c>
      <c r="D30" s="17">
        <f t="shared" si="0"/>
        <v>-13</v>
      </c>
      <c r="E30" s="22">
        <v>35</v>
      </c>
      <c r="F30" s="19">
        <f t="shared" si="1"/>
        <v>-455</v>
      </c>
      <c r="H30" s="14"/>
      <c r="I30" s="14"/>
    </row>
    <row r="31" spans="1:9" ht="20.100000000000001" customHeight="1" x14ac:dyDescent="0.25">
      <c r="A31" s="20" t="s">
        <v>40</v>
      </c>
      <c r="B31" s="4">
        <v>46173</v>
      </c>
      <c r="C31" s="21">
        <v>46160</v>
      </c>
      <c r="D31" s="17">
        <f t="shared" si="0"/>
        <v>-13</v>
      </c>
      <c r="E31" s="22">
        <v>751.2</v>
      </c>
      <c r="F31" s="19">
        <f t="shared" si="1"/>
        <v>-9765.6</v>
      </c>
      <c r="H31" s="14"/>
      <c r="I31" s="14"/>
    </row>
    <row r="32" spans="1:9" ht="20.100000000000001" customHeight="1" x14ac:dyDescent="0.25">
      <c r="A32" s="20" t="s">
        <v>41</v>
      </c>
      <c r="B32" s="4">
        <v>46176</v>
      </c>
      <c r="C32" s="21">
        <v>46160</v>
      </c>
      <c r="D32" s="17">
        <f t="shared" si="0"/>
        <v>-16</v>
      </c>
      <c r="E32" s="22">
        <v>261.11</v>
      </c>
      <c r="F32" s="19">
        <f t="shared" si="1"/>
        <v>-4177.76</v>
      </c>
      <c r="H32" s="14"/>
      <c r="I32" s="14"/>
    </row>
    <row r="33" spans="1:9" ht="20.100000000000001" customHeight="1" x14ac:dyDescent="0.25">
      <c r="A33" s="20" t="s">
        <v>42</v>
      </c>
      <c r="B33" s="4">
        <v>46172</v>
      </c>
      <c r="C33" s="21">
        <v>46164</v>
      </c>
      <c r="D33" s="17">
        <f t="shared" si="0"/>
        <v>-8</v>
      </c>
      <c r="E33" s="22">
        <v>80</v>
      </c>
      <c r="F33" s="19">
        <f t="shared" si="1"/>
        <v>-640</v>
      </c>
      <c r="H33" s="14"/>
      <c r="I33" s="14"/>
    </row>
    <row r="34" spans="1:9" ht="20.100000000000001" customHeight="1" x14ac:dyDescent="0.25">
      <c r="A34" s="20" t="s">
        <v>43</v>
      </c>
      <c r="B34" s="4">
        <v>46173</v>
      </c>
      <c r="C34" s="21">
        <v>46164</v>
      </c>
      <c r="D34" s="17">
        <f t="shared" si="0"/>
        <v>-9</v>
      </c>
      <c r="E34" s="22">
        <v>272.63</v>
      </c>
      <c r="F34" s="19">
        <f t="shared" si="1"/>
        <v>-2453.67</v>
      </c>
      <c r="H34" s="14"/>
      <c r="I34" s="14"/>
    </row>
    <row r="35" spans="1:9" ht="20.100000000000001" customHeight="1" x14ac:dyDescent="0.25">
      <c r="A35" s="20" t="s">
        <v>44</v>
      </c>
      <c r="B35" s="4">
        <v>46189</v>
      </c>
      <c r="C35" s="21">
        <v>46164</v>
      </c>
      <c r="D35" s="17">
        <f t="shared" si="0"/>
        <v>-25</v>
      </c>
      <c r="E35" s="22">
        <v>369.27</v>
      </c>
      <c r="F35" s="19">
        <f t="shared" si="1"/>
        <v>-9231.75</v>
      </c>
      <c r="H35" s="14"/>
      <c r="I35" s="14"/>
    </row>
    <row r="36" spans="1:9" ht="20.100000000000001" customHeight="1" x14ac:dyDescent="0.25">
      <c r="A36" s="20">
        <v>6</v>
      </c>
      <c r="B36" s="4">
        <v>46191</v>
      </c>
      <c r="C36" s="21">
        <v>46164</v>
      </c>
      <c r="D36" s="17">
        <f t="shared" si="0"/>
        <v>-27</v>
      </c>
      <c r="E36" s="22">
        <v>371.97</v>
      </c>
      <c r="F36" s="19">
        <f t="shared" si="1"/>
        <v>-10043.19</v>
      </c>
      <c r="H36" s="14"/>
      <c r="I36" s="14"/>
    </row>
    <row r="37" spans="1:9" ht="20.100000000000001" customHeight="1" x14ac:dyDescent="0.25">
      <c r="A37" s="20" t="s">
        <v>45</v>
      </c>
      <c r="B37" s="4">
        <v>46191</v>
      </c>
      <c r="C37" s="21">
        <v>46164</v>
      </c>
      <c r="D37" s="17">
        <f t="shared" si="0"/>
        <v>-27</v>
      </c>
      <c r="E37" s="22">
        <v>371.97</v>
      </c>
      <c r="F37" s="19">
        <f t="shared" si="1"/>
        <v>-10043.19</v>
      </c>
      <c r="H37" s="14"/>
      <c r="I37" s="14"/>
    </row>
    <row r="38" spans="1:9" ht="20.100000000000001" customHeight="1" x14ac:dyDescent="0.25">
      <c r="A38" s="20" t="s">
        <v>46</v>
      </c>
      <c r="B38" s="4">
        <v>46195</v>
      </c>
      <c r="C38" s="21">
        <v>46196</v>
      </c>
      <c r="D38" s="17">
        <f t="shared" si="0"/>
        <v>1</v>
      </c>
      <c r="E38" s="22">
        <v>121.62</v>
      </c>
      <c r="F38" s="19">
        <f t="shared" si="1"/>
        <v>121.62</v>
      </c>
      <c r="H38" s="14"/>
      <c r="I38" s="14"/>
    </row>
    <row r="39" spans="1:9" ht="20.100000000000001" customHeight="1" x14ac:dyDescent="0.25">
      <c r="A39" s="20" t="s">
        <v>48</v>
      </c>
      <c r="B39" s="4">
        <v>46145</v>
      </c>
      <c r="C39" s="21">
        <v>46171</v>
      </c>
      <c r="D39" s="17">
        <f t="shared" si="0"/>
        <v>26</v>
      </c>
      <c r="E39" s="22">
        <v>54</v>
      </c>
      <c r="F39" s="19">
        <f t="shared" si="1"/>
        <v>1404</v>
      </c>
      <c r="H39" s="14"/>
      <c r="I39" s="14"/>
    </row>
    <row r="40" spans="1:9" ht="20.100000000000001" customHeight="1" x14ac:dyDescent="0.25">
      <c r="A40" s="20" t="s">
        <v>49</v>
      </c>
      <c r="B40" s="4">
        <v>46172</v>
      </c>
      <c r="C40" s="21">
        <v>46178</v>
      </c>
      <c r="D40" s="17">
        <f t="shared" si="0"/>
        <v>6</v>
      </c>
      <c r="E40" s="22">
        <v>127.27</v>
      </c>
      <c r="F40" s="19">
        <f t="shared" si="1"/>
        <v>763.62</v>
      </c>
      <c r="H40" s="14"/>
      <c r="I40" s="14"/>
    </row>
    <row r="41" spans="1:9" ht="20.100000000000001" customHeight="1" x14ac:dyDescent="0.25">
      <c r="A41" s="20" t="s">
        <v>50</v>
      </c>
      <c r="B41" s="4">
        <v>46192</v>
      </c>
      <c r="C41" s="21">
        <v>46178</v>
      </c>
      <c r="D41" s="17">
        <f t="shared" si="0"/>
        <v>-14</v>
      </c>
      <c r="E41" s="22">
        <v>470</v>
      </c>
      <c r="F41" s="19">
        <f t="shared" si="1"/>
        <v>-6580</v>
      </c>
      <c r="H41" s="14"/>
      <c r="I41" s="14"/>
    </row>
    <row r="42" spans="1:9" ht="20.100000000000001" customHeight="1" x14ac:dyDescent="0.25">
      <c r="A42" s="20">
        <v>1226103481</v>
      </c>
      <c r="B42" s="4">
        <v>46180</v>
      </c>
      <c r="C42" s="21">
        <v>46178</v>
      </c>
      <c r="D42" s="17">
        <f t="shared" si="0"/>
        <v>-2</v>
      </c>
      <c r="E42" s="22">
        <v>2413.19</v>
      </c>
      <c r="F42" s="19">
        <f t="shared" si="1"/>
        <v>-4826.38</v>
      </c>
      <c r="H42" s="14"/>
      <c r="I42" s="14"/>
    </row>
    <row r="43" spans="1:9" ht="20.100000000000001" customHeight="1" x14ac:dyDescent="0.25">
      <c r="A43" s="20" t="s">
        <v>51</v>
      </c>
      <c r="B43" s="4">
        <v>46180</v>
      </c>
      <c r="C43" s="21">
        <v>46178</v>
      </c>
      <c r="D43" s="17">
        <f t="shared" si="0"/>
        <v>-2</v>
      </c>
      <c r="E43" s="22">
        <v>477.27</v>
      </c>
      <c r="F43" s="19">
        <f t="shared" si="1"/>
        <v>-954.54</v>
      </c>
      <c r="H43" s="14"/>
      <c r="I43" s="14"/>
    </row>
    <row r="44" spans="1:9" ht="20.100000000000001" customHeight="1" x14ac:dyDescent="0.25">
      <c r="A44" s="20">
        <v>589</v>
      </c>
      <c r="B44" s="4">
        <v>46201</v>
      </c>
      <c r="C44" s="21">
        <v>46178</v>
      </c>
      <c r="D44" s="17">
        <f t="shared" si="0"/>
        <v>-23</v>
      </c>
      <c r="E44" s="22">
        <v>550</v>
      </c>
      <c r="F44" s="19">
        <f t="shared" si="1"/>
        <v>-12650</v>
      </c>
      <c r="H44" s="14"/>
      <c r="I44" s="14"/>
    </row>
    <row r="45" spans="1:9" ht="20.100000000000001" customHeight="1" x14ac:dyDescent="0.25">
      <c r="A45" s="20" t="s">
        <v>52</v>
      </c>
      <c r="B45" s="4">
        <v>46195</v>
      </c>
      <c r="C45" s="21">
        <v>46196</v>
      </c>
      <c r="D45" s="17">
        <f t="shared" si="0"/>
        <v>1</v>
      </c>
      <c r="E45" s="22">
        <v>121.62</v>
      </c>
      <c r="F45" s="19">
        <f t="shared" si="1"/>
        <v>121.62</v>
      </c>
      <c r="H45" s="14"/>
      <c r="I45" s="14"/>
    </row>
    <row r="46" spans="1:9" ht="20.100000000000001" customHeight="1" x14ac:dyDescent="0.25">
      <c r="A46" s="20" t="s">
        <v>53</v>
      </c>
      <c r="B46" s="4">
        <v>46213</v>
      </c>
      <c r="C46" s="21">
        <v>46197</v>
      </c>
      <c r="D46" s="17">
        <f t="shared" si="0"/>
        <v>-16</v>
      </c>
      <c r="E46" s="22">
        <v>2351.36</v>
      </c>
      <c r="F46" s="19">
        <f t="shared" si="1"/>
        <v>-37621.760000000002</v>
      </c>
      <c r="H46" s="14"/>
      <c r="I46" s="14"/>
    </row>
    <row r="47" spans="1:9" ht="20.100000000000001" customHeight="1" x14ac:dyDescent="0.25">
      <c r="A47" s="20">
        <v>6001170611</v>
      </c>
      <c r="B47" s="4">
        <v>46203</v>
      </c>
      <c r="C47" s="21">
        <v>46188</v>
      </c>
      <c r="D47" s="17">
        <f t="shared" si="0"/>
        <v>-15</v>
      </c>
      <c r="E47" s="22">
        <v>141.6</v>
      </c>
      <c r="F47" s="19">
        <f t="shared" ref="F47:F54" si="2">IF(OR(D47="",E47=""),"",D47*E47)</f>
        <v>-2124</v>
      </c>
      <c r="H47" s="14"/>
      <c r="I47" s="14"/>
    </row>
    <row r="48" spans="1:9" ht="20.100000000000001" customHeight="1" x14ac:dyDescent="0.25">
      <c r="A48" s="20" t="s">
        <v>54</v>
      </c>
      <c r="B48" s="4">
        <v>46204</v>
      </c>
      <c r="C48" s="21">
        <v>46188</v>
      </c>
      <c r="D48" s="17">
        <f t="shared" si="0"/>
        <v>-16</v>
      </c>
      <c r="E48" s="22">
        <v>261.11</v>
      </c>
      <c r="F48" s="19">
        <f t="shared" si="2"/>
        <v>-4177.76</v>
      </c>
      <c r="H48" s="14"/>
      <c r="I48" s="14"/>
    </row>
    <row r="49" spans="1:9" ht="20.100000000000001" customHeight="1" x14ac:dyDescent="0.25">
      <c r="A49" s="20">
        <v>1759</v>
      </c>
      <c r="B49" s="4">
        <v>46203</v>
      </c>
      <c r="C49" s="21">
        <v>46188</v>
      </c>
      <c r="D49" s="17">
        <f t="shared" ref="D49:D56" si="3">IF(OR(B49="",C49=""),"",C49-B49)</f>
        <v>-15</v>
      </c>
      <c r="E49" s="22">
        <v>12.5</v>
      </c>
      <c r="F49" s="25">
        <f t="shared" si="2"/>
        <v>-187.5</v>
      </c>
    </row>
    <row r="50" spans="1:9" ht="20.100000000000001" customHeight="1" x14ac:dyDescent="0.25">
      <c r="A50" s="20" t="s">
        <v>55</v>
      </c>
      <c r="B50" s="4">
        <v>46207</v>
      </c>
      <c r="C50" s="21">
        <v>46188</v>
      </c>
      <c r="D50" s="17">
        <f t="shared" si="3"/>
        <v>-19</v>
      </c>
      <c r="E50" s="22">
        <v>159.09</v>
      </c>
      <c r="F50" s="25">
        <f t="shared" si="2"/>
        <v>-3022.71</v>
      </c>
    </row>
    <row r="51" spans="1:9" ht="20.100000000000001" customHeight="1" x14ac:dyDescent="0.25">
      <c r="A51" s="20">
        <v>15</v>
      </c>
      <c r="B51" s="4">
        <v>46226</v>
      </c>
      <c r="C51" s="21">
        <v>46196</v>
      </c>
      <c r="D51" s="17">
        <f t="shared" si="3"/>
        <v>-30</v>
      </c>
      <c r="E51" s="22">
        <v>100</v>
      </c>
      <c r="F51" s="25">
        <f t="shared" si="2"/>
        <v>-3000</v>
      </c>
    </row>
    <row r="52" spans="1:9" ht="20.100000000000001" customHeight="1" x14ac:dyDescent="0.25">
      <c r="A52" s="20" t="s">
        <v>56</v>
      </c>
      <c r="B52" s="4">
        <v>46203</v>
      </c>
      <c r="C52" s="21">
        <v>46197</v>
      </c>
      <c r="D52" s="17">
        <f t="shared" si="3"/>
        <v>-6</v>
      </c>
      <c r="E52" s="22">
        <v>190.91</v>
      </c>
      <c r="F52" s="25">
        <f t="shared" si="2"/>
        <v>-1145.46</v>
      </c>
    </row>
    <row r="53" spans="1:9" ht="20.100000000000001" customHeight="1" x14ac:dyDescent="0.25">
      <c r="A53" s="20">
        <v>121</v>
      </c>
      <c r="B53" s="4">
        <v>46208</v>
      </c>
      <c r="C53" s="21">
        <v>46196</v>
      </c>
      <c r="D53" s="17">
        <f>IF(OR(B53="",C53=""),"",C53-B53)</f>
        <v>-12</v>
      </c>
      <c r="E53" s="22">
        <v>240</v>
      </c>
      <c r="F53" s="25">
        <f t="shared" si="2"/>
        <v>-2880</v>
      </c>
    </row>
    <row r="54" spans="1:9" ht="20.100000000000001" customHeight="1" x14ac:dyDescent="0.25">
      <c r="A54" s="20" t="s">
        <v>57</v>
      </c>
      <c r="B54" s="4">
        <v>46204</v>
      </c>
      <c r="C54" s="21">
        <v>46188</v>
      </c>
      <c r="D54" s="17">
        <f>IF(OR(B54="",C54=""),"",C54-B54)</f>
        <v>-16</v>
      </c>
      <c r="E54" s="22">
        <v>1200</v>
      </c>
      <c r="F54" s="25">
        <f t="shared" si="2"/>
        <v>-19200</v>
      </c>
    </row>
    <row r="55" spans="1:9" ht="20.100000000000001" customHeight="1" x14ac:dyDescent="0.25">
      <c r="A55" s="20" t="s">
        <v>58</v>
      </c>
      <c r="B55" s="4">
        <v>46203</v>
      </c>
      <c r="C55" s="21">
        <v>46196</v>
      </c>
      <c r="D55" s="17">
        <f>IF(OR(B55="",C55=""),"",C55-B55)</f>
        <v>-7</v>
      </c>
      <c r="E55" s="22">
        <v>179.25</v>
      </c>
      <c r="F55" s="25">
        <f>IF(OR(D55="",E55=""),#REF!=IF(OR(B55="",C55=""),"",C55-B55),D55*E55)</f>
        <v>-1254.75</v>
      </c>
    </row>
    <row r="56" spans="1:9" ht="20.100000000000001" customHeight="1" thickBot="1" x14ac:dyDescent="0.3">
      <c r="A56" s="20"/>
      <c r="B56" s="4"/>
      <c r="C56" s="21"/>
      <c r="D56" s="17" t="str">
        <f t="shared" si="3"/>
        <v/>
      </c>
      <c r="E56" s="22"/>
      <c r="F56" s="25"/>
    </row>
    <row r="57" spans="1:9" ht="21.95" customHeight="1" thickBot="1" x14ac:dyDescent="0.3">
      <c r="A57" s="35" t="s">
        <v>11</v>
      </c>
      <c r="B57" s="32"/>
      <c r="C57" s="32"/>
      <c r="D57" s="32"/>
      <c r="E57" s="32"/>
      <c r="F57" s="33"/>
      <c r="H57" s="31" t="s">
        <v>12</v>
      </c>
      <c r="I57" s="33"/>
    </row>
    <row r="58" spans="1:9" ht="33.950000000000003" customHeight="1" x14ac:dyDescent="0.25">
      <c r="A58" s="2" t="s">
        <v>2</v>
      </c>
      <c r="B58" s="2" t="s">
        <v>3</v>
      </c>
      <c r="C58" s="2" t="s">
        <v>4</v>
      </c>
      <c r="D58" s="2" t="s">
        <v>5</v>
      </c>
      <c r="E58" s="2" t="s">
        <v>6</v>
      </c>
      <c r="F58" s="2" t="s">
        <v>7</v>
      </c>
    </row>
    <row r="59" spans="1:9" ht="21" customHeight="1" x14ac:dyDescent="0.25">
      <c r="A59" s="3"/>
      <c r="B59" s="4"/>
      <c r="C59" s="4"/>
      <c r="D59" s="5" t="str">
        <f t="shared" ref="D59:D70" si="4">IF(OR(B59="",C59=""),"",C59-B59)</f>
        <v/>
      </c>
      <c r="E59" s="6"/>
      <c r="F59" s="7" t="str">
        <f t="shared" ref="F59:F70" si="5">IF(OR(D59="",E59=""),"",D59*E59)</f>
        <v/>
      </c>
      <c r="H59" s="8" t="s">
        <v>8</v>
      </c>
      <c r="I59" s="9" t="str">
        <f>IF(COUNT(E59:E70)=0,"",SUM(E59:E70))</f>
        <v/>
      </c>
    </row>
    <row r="60" spans="1:9" ht="21" customHeight="1" x14ac:dyDescent="0.25">
      <c r="A60" s="3"/>
      <c r="B60" s="4"/>
      <c r="C60" s="4"/>
      <c r="D60" s="5" t="str">
        <f t="shared" si="4"/>
        <v/>
      </c>
      <c r="E60" s="6"/>
      <c r="F60" s="7" t="str">
        <f t="shared" si="5"/>
        <v/>
      </c>
      <c r="H60" s="8" t="s">
        <v>9</v>
      </c>
      <c r="I60" s="9" t="str">
        <f>IF(COUNT(F59:F70)=0,"",SUM(F59:F70))</f>
        <v/>
      </c>
    </row>
    <row r="61" spans="1:9" ht="21" customHeight="1" x14ac:dyDescent="0.25">
      <c r="A61" s="3"/>
      <c r="B61" s="4"/>
      <c r="C61" s="4"/>
      <c r="D61" s="5" t="str">
        <f t="shared" si="4"/>
        <v/>
      </c>
      <c r="E61" s="6"/>
      <c r="F61" s="7" t="str">
        <f t="shared" si="5"/>
        <v/>
      </c>
      <c r="H61" s="10" t="s">
        <v>10</v>
      </c>
      <c r="I61" s="11" t="str">
        <f>IF(I59="","",IF(I59=0,"",I60/I59))</f>
        <v/>
      </c>
    </row>
    <row r="62" spans="1:9" ht="20.100000000000001" customHeight="1" x14ac:dyDescent="0.25">
      <c r="A62" s="3"/>
      <c r="B62" s="4"/>
      <c r="C62" s="4"/>
      <c r="D62" s="5" t="str">
        <f t="shared" si="4"/>
        <v/>
      </c>
      <c r="E62" s="6"/>
      <c r="F62" s="7" t="str">
        <f t="shared" si="5"/>
        <v/>
      </c>
      <c r="H62" s="12"/>
      <c r="I62" s="12"/>
    </row>
    <row r="63" spans="1:9" ht="20.100000000000001" customHeight="1" x14ac:dyDescent="0.25">
      <c r="A63" s="3"/>
      <c r="B63" s="4"/>
      <c r="C63" s="4"/>
      <c r="D63" s="5" t="str">
        <f t="shared" si="4"/>
        <v/>
      </c>
      <c r="E63" s="6"/>
      <c r="F63" s="7" t="str">
        <f t="shared" si="5"/>
        <v/>
      </c>
      <c r="H63" s="12"/>
      <c r="I63" s="12"/>
    </row>
    <row r="64" spans="1:9" ht="20.100000000000001" customHeight="1" x14ac:dyDescent="0.25">
      <c r="A64" s="3"/>
      <c r="B64" s="4"/>
      <c r="C64" s="4"/>
      <c r="D64" s="5" t="str">
        <f t="shared" si="4"/>
        <v/>
      </c>
      <c r="E64" s="6"/>
      <c r="F64" s="7" t="str">
        <f t="shared" si="5"/>
        <v/>
      </c>
      <c r="H64" s="12"/>
      <c r="I64" s="12"/>
    </row>
    <row r="65" spans="1:9" ht="20.100000000000001" customHeight="1" x14ac:dyDescent="0.25">
      <c r="A65" s="3"/>
      <c r="B65" s="4"/>
      <c r="C65" s="4"/>
      <c r="D65" s="5" t="str">
        <f t="shared" si="4"/>
        <v/>
      </c>
      <c r="E65" s="6"/>
      <c r="F65" s="7" t="str">
        <f t="shared" si="5"/>
        <v/>
      </c>
      <c r="H65" s="12"/>
      <c r="I65" s="12"/>
    </row>
    <row r="66" spans="1:9" ht="20.100000000000001" customHeight="1" x14ac:dyDescent="0.25">
      <c r="A66" s="3"/>
      <c r="B66" s="4"/>
      <c r="C66" s="4"/>
      <c r="D66" s="5" t="str">
        <f t="shared" si="4"/>
        <v/>
      </c>
      <c r="E66" s="6"/>
      <c r="F66" s="7" t="str">
        <f t="shared" si="5"/>
        <v/>
      </c>
      <c r="H66" s="12"/>
      <c r="I66" s="12"/>
    </row>
    <row r="67" spans="1:9" ht="20.100000000000001" customHeight="1" x14ac:dyDescent="0.25">
      <c r="A67" s="3"/>
      <c r="B67" s="4"/>
      <c r="C67" s="4"/>
      <c r="D67" s="5" t="str">
        <f t="shared" si="4"/>
        <v/>
      </c>
      <c r="E67" s="6"/>
      <c r="F67" s="7" t="str">
        <f t="shared" si="5"/>
        <v/>
      </c>
      <c r="H67" s="12"/>
      <c r="I67" s="12"/>
    </row>
    <row r="68" spans="1:9" ht="20.100000000000001" customHeight="1" x14ac:dyDescent="0.25">
      <c r="A68" s="3"/>
      <c r="B68" s="4"/>
      <c r="C68" s="4"/>
      <c r="D68" s="5" t="str">
        <f t="shared" si="4"/>
        <v/>
      </c>
      <c r="E68" s="6"/>
      <c r="F68" s="7" t="str">
        <f t="shared" si="5"/>
        <v/>
      </c>
      <c r="H68" s="12"/>
      <c r="I68" s="12"/>
    </row>
    <row r="69" spans="1:9" ht="20.100000000000001" customHeight="1" x14ac:dyDescent="0.25">
      <c r="A69" s="3"/>
      <c r="B69" s="4"/>
      <c r="C69" s="4"/>
      <c r="D69" s="5" t="str">
        <f t="shared" si="4"/>
        <v/>
      </c>
      <c r="E69" s="6"/>
      <c r="F69" s="7" t="str">
        <f t="shared" si="5"/>
        <v/>
      </c>
      <c r="H69" s="12"/>
      <c r="I69" s="12"/>
    </row>
    <row r="70" spans="1:9" ht="20.100000000000001" customHeight="1" x14ac:dyDescent="0.25">
      <c r="A70" s="3"/>
      <c r="B70" s="4"/>
      <c r="C70" s="4"/>
      <c r="D70" s="5" t="str">
        <f t="shared" si="4"/>
        <v/>
      </c>
      <c r="E70" s="6"/>
      <c r="F70" s="7" t="str">
        <f t="shared" si="5"/>
        <v/>
      </c>
      <c r="H70" s="12"/>
      <c r="I70" s="12"/>
    </row>
    <row r="71" spans="1:9" x14ac:dyDescent="0.25">
      <c r="B71" s="26"/>
      <c r="D71" s="27"/>
      <c r="E71" s="28"/>
      <c r="F71" s="28"/>
    </row>
    <row r="73" spans="1:9" ht="21.95" customHeight="1" thickBot="1" x14ac:dyDescent="0.3">
      <c r="A73" s="31" t="s">
        <v>13</v>
      </c>
      <c r="B73" s="32"/>
      <c r="C73" s="32"/>
      <c r="D73" s="32"/>
      <c r="E73" s="32"/>
      <c r="F73" s="33"/>
      <c r="H73" s="31" t="s">
        <v>14</v>
      </c>
      <c r="I73" s="33"/>
    </row>
    <row r="74" spans="1:9" ht="33.950000000000003" customHeight="1" x14ac:dyDescent="0.25">
      <c r="A74" s="2" t="s">
        <v>2</v>
      </c>
      <c r="B74" s="2" t="s">
        <v>3</v>
      </c>
      <c r="C74" s="2" t="s">
        <v>4</v>
      </c>
      <c r="D74" s="2" t="s">
        <v>5</v>
      </c>
      <c r="E74" s="2" t="s">
        <v>6</v>
      </c>
      <c r="F74" s="2" t="s">
        <v>7</v>
      </c>
    </row>
    <row r="75" spans="1:9" ht="21" customHeight="1" x14ac:dyDescent="0.25">
      <c r="A75" s="3"/>
      <c r="B75" s="4"/>
      <c r="C75" s="4"/>
      <c r="D75" s="5" t="str">
        <f t="shared" ref="D75:D86" si="6">IF(OR(B75="",C75=""),"",C75-B75)</f>
        <v/>
      </c>
      <c r="E75" s="6"/>
      <c r="F75" s="7" t="str">
        <f t="shared" ref="F75:F86" si="7">IF(OR(D75="",E75=""),"",D75*E75)</f>
        <v/>
      </c>
      <c r="H75" s="8" t="s">
        <v>8</v>
      </c>
      <c r="I75" s="9" t="str">
        <f>IF(COUNT(E75:E86)=0,"",SUM(E75:E86))</f>
        <v/>
      </c>
    </row>
    <row r="76" spans="1:9" ht="21" customHeight="1" x14ac:dyDescent="0.25">
      <c r="A76" s="3"/>
      <c r="B76" s="4"/>
      <c r="C76" s="4"/>
      <c r="D76" s="5" t="str">
        <f t="shared" si="6"/>
        <v/>
      </c>
      <c r="E76" s="6"/>
      <c r="F76" s="7" t="str">
        <f t="shared" si="7"/>
        <v/>
      </c>
      <c r="H76" s="8" t="s">
        <v>9</v>
      </c>
      <c r="I76" s="9" t="str">
        <f>IF(COUNT(F75:F86)=0,"",SUM(F75:F86))</f>
        <v/>
      </c>
    </row>
    <row r="77" spans="1:9" ht="21" customHeight="1" x14ac:dyDescent="0.25">
      <c r="A77" s="3"/>
      <c r="B77" s="4"/>
      <c r="C77" s="4"/>
      <c r="D77" s="5" t="str">
        <f t="shared" si="6"/>
        <v/>
      </c>
      <c r="E77" s="6"/>
      <c r="F77" s="7" t="str">
        <f t="shared" si="7"/>
        <v/>
      </c>
      <c r="H77" s="10" t="s">
        <v>10</v>
      </c>
      <c r="I77" s="11" t="str">
        <f>IF(I75="","",IF(I75=0,"",I76/I75))</f>
        <v/>
      </c>
    </row>
    <row r="78" spans="1:9" ht="20.100000000000001" customHeight="1" x14ac:dyDescent="0.25">
      <c r="A78" s="3"/>
      <c r="B78" s="4"/>
      <c r="C78" s="4"/>
      <c r="D78" s="5" t="str">
        <f t="shared" si="6"/>
        <v/>
      </c>
      <c r="E78" s="6"/>
      <c r="F78" s="7" t="str">
        <f t="shared" si="7"/>
        <v/>
      </c>
      <c r="H78" s="12"/>
      <c r="I78" s="12"/>
    </row>
    <row r="79" spans="1:9" ht="20.100000000000001" customHeight="1" x14ac:dyDescent="0.25">
      <c r="A79" s="3"/>
      <c r="B79" s="4"/>
      <c r="C79" s="4"/>
      <c r="D79" s="5" t="str">
        <f t="shared" si="6"/>
        <v/>
      </c>
      <c r="E79" s="6"/>
      <c r="F79" s="7" t="str">
        <f t="shared" si="7"/>
        <v/>
      </c>
      <c r="H79" s="12"/>
      <c r="I79" s="12"/>
    </row>
    <row r="80" spans="1:9" ht="20.100000000000001" customHeight="1" x14ac:dyDescent="0.25">
      <c r="A80" s="3"/>
      <c r="B80" s="4"/>
      <c r="C80" s="4"/>
      <c r="D80" s="5" t="str">
        <f t="shared" si="6"/>
        <v/>
      </c>
      <c r="E80" s="6"/>
      <c r="F80" s="7" t="str">
        <f t="shared" si="7"/>
        <v/>
      </c>
      <c r="H80" s="12"/>
      <c r="I80" s="12"/>
    </row>
    <row r="81" spans="1:9" ht="20.100000000000001" customHeight="1" x14ac:dyDescent="0.25">
      <c r="A81" s="3"/>
      <c r="B81" s="4"/>
      <c r="C81" s="4"/>
      <c r="D81" s="5" t="str">
        <f t="shared" si="6"/>
        <v/>
      </c>
      <c r="E81" s="6"/>
      <c r="F81" s="7" t="str">
        <f t="shared" si="7"/>
        <v/>
      </c>
      <c r="H81" s="12"/>
      <c r="I81" s="12"/>
    </row>
    <row r="82" spans="1:9" ht="20.100000000000001" customHeight="1" x14ac:dyDescent="0.25">
      <c r="A82" s="3"/>
      <c r="B82" s="4"/>
      <c r="C82" s="4"/>
      <c r="D82" s="5" t="str">
        <f t="shared" si="6"/>
        <v/>
      </c>
      <c r="E82" s="6"/>
      <c r="F82" s="7" t="str">
        <f t="shared" si="7"/>
        <v/>
      </c>
      <c r="H82" s="12"/>
      <c r="I82" s="12"/>
    </row>
    <row r="83" spans="1:9" ht="20.100000000000001" customHeight="1" x14ac:dyDescent="0.25">
      <c r="A83" s="3"/>
      <c r="B83" s="4"/>
      <c r="C83" s="4"/>
      <c r="D83" s="5" t="str">
        <f t="shared" si="6"/>
        <v/>
      </c>
      <c r="E83" s="6"/>
      <c r="F83" s="7" t="str">
        <f t="shared" si="7"/>
        <v/>
      </c>
      <c r="H83" s="12"/>
      <c r="I83" s="12"/>
    </row>
    <row r="84" spans="1:9" ht="20.100000000000001" customHeight="1" x14ac:dyDescent="0.25">
      <c r="A84" s="3"/>
      <c r="B84" s="4"/>
      <c r="C84" s="4"/>
      <c r="D84" s="5" t="str">
        <f t="shared" si="6"/>
        <v/>
      </c>
      <c r="E84" s="6"/>
      <c r="F84" s="7" t="str">
        <f t="shared" si="7"/>
        <v/>
      </c>
      <c r="H84" s="12"/>
      <c r="I84" s="12"/>
    </row>
    <row r="85" spans="1:9" ht="20.100000000000001" customHeight="1" x14ac:dyDescent="0.25">
      <c r="A85" s="3"/>
      <c r="B85" s="4"/>
      <c r="C85" s="4"/>
      <c r="D85" s="5" t="str">
        <f t="shared" si="6"/>
        <v/>
      </c>
      <c r="E85" s="6"/>
      <c r="F85" s="7" t="str">
        <f t="shared" si="7"/>
        <v/>
      </c>
      <c r="H85" s="12"/>
      <c r="I85" s="12"/>
    </row>
    <row r="86" spans="1:9" ht="20.100000000000001" customHeight="1" x14ac:dyDescent="0.25">
      <c r="A86" s="3"/>
      <c r="B86" s="4"/>
      <c r="C86" s="4"/>
      <c r="D86" s="5" t="str">
        <f t="shared" si="6"/>
        <v/>
      </c>
      <c r="E86" s="6"/>
      <c r="F86" s="7" t="str">
        <f t="shared" si="7"/>
        <v/>
      </c>
      <c r="H86" s="12"/>
      <c r="I86" s="12"/>
    </row>
    <row r="89" spans="1:9" ht="21.95" customHeight="1" thickBot="1" x14ac:dyDescent="0.3">
      <c r="A89" s="31" t="s">
        <v>15</v>
      </c>
      <c r="B89" s="32"/>
      <c r="C89" s="32"/>
      <c r="D89" s="32"/>
      <c r="E89" s="32"/>
      <c r="F89" s="33"/>
      <c r="H89" s="31" t="s">
        <v>16</v>
      </c>
      <c r="I89" s="33"/>
    </row>
    <row r="90" spans="1:9" ht="33.950000000000003" customHeight="1" x14ac:dyDescent="0.25">
      <c r="A90" s="2" t="s">
        <v>2</v>
      </c>
      <c r="B90" s="2" t="s">
        <v>3</v>
      </c>
      <c r="C90" s="2" t="s">
        <v>4</v>
      </c>
      <c r="D90" s="2" t="s">
        <v>5</v>
      </c>
      <c r="E90" s="2" t="s">
        <v>6</v>
      </c>
      <c r="F90" s="2" t="s">
        <v>7</v>
      </c>
    </row>
    <row r="91" spans="1:9" ht="21" customHeight="1" x14ac:dyDescent="0.25">
      <c r="A91" s="3"/>
      <c r="B91" s="4"/>
      <c r="C91" s="4"/>
      <c r="D91" s="5" t="str">
        <f t="shared" ref="D91:D103" si="8">IF(OR(B91="",C91=""),"",C91-B91)</f>
        <v/>
      </c>
      <c r="E91" s="6"/>
      <c r="F91" s="7" t="str">
        <f t="shared" ref="F91:F103" si="9">IF(OR(D91="",E91=""),"",D91*E91)</f>
        <v/>
      </c>
      <c r="H91" s="8" t="s">
        <v>8</v>
      </c>
      <c r="I91" s="9" t="str">
        <f>IF(COUNT(E91:E103)=0,"",SUM(E91:E103))</f>
        <v/>
      </c>
    </row>
    <row r="92" spans="1:9" ht="21" customHeight="1" x14ac:dyDescent="0.25">
      <c r="A92" s="3"/>
      <c r="B92" s="4"/>
      <c r="C92" s="4"/>
      <c r="D92" s="5" t="str">
        <f t="shared" si="8"/>
        <v/>
      </c>
      <c r="E92" s="6"/>
      <c r="F92" s="7" t="str">
        <f t="shared" si="9"/>
        <v/>
      </c>
      <c r="H92" s="8" t="s">
        <v>9</v>
      </c>
      <c r="I92" s="9" t="str">
        <f>IF(COUNT(F91:F103)=0,"",SUM(F91:F103))</f>
        <v/>
      </c>
    </row>
    <row r="93" spans="1:9" ht="21" customHeight="1" x14ac:dyDescent="0.25">
      <c r="A93" s="3"/>
      <c r="B93" s="4"/>
      <c r="C93" s="4"/>
      <c r="D93" s="5" t="str">
        <f t="shared" si="8"/>
        <v/>
      </c>
      <c r="E93" s="6"/>
      <c r="F93" s="7" t="str">
        <f t="shared" si="9"/>
        <v/>
      </c>
      <c r="H93" s="10" t="s">
        <v>10</v>
      </c>
      <c r="I93" s="11" t="str">
        <f>IF(I91="","",IF(I91=0,"",I92/I91))</f>
        <v/>
      </c>
    </row>
    <row r="94" spans="1:9" ht="20.100000000000001" customHeight="1" x14ac:dyDescent="0.25">
      <c r="A94" s="3"/>
      <c r="B94" s="4"/>
      <c r="C94" s="4"/>
      <c r="D94" s="5" t="str">
        <f t="shared" si="8"/>
        <v/>
      </c>
      <c r="E94" s="6"/>
      <c r="F94" s="7" t="str">
        <f t="shared" si="9"/>
        <v/>
      </c>
      <c r="H94" s="12"/>
      <c r="I94" s="12"/>
    </row>
    <row r="95" spans="1:9" ht="20.100000000000001" customHeight="1" x14ac:dyDescent="0.25">
      <c r="A95" s="3"/>
      <c r="B95" s="4"/>
      <c r="C95" s="4"/>
      <c r="D95" s="5" t="str">
        <f t="shared" si="8"/>
        <v/>
      </c>
      <c r="E95" s="6"/>
      <c r="F95" s="7" t="str">
        <f t="shared" si="9"/>
        <v/>
      </c>
      <c r="H95" s="12"/>
      <c r="I95" s="12"/>
    </row>
    <row r="96" spans="1:9" ht="20.100000000000001" customHeight="1" x14ac:dyDescent="0.25">
      <c r="A96" s="3"/>
      <c r="B96" s="4"/>
      <c r="C96" s="4"/>
      <c r="D96" s="5" t="str">
        <f t="shared" si="8"/>
        <v/>
      </c>
      <c r="E96" s="6"/>
      <c r="F96" s="7" t="str">
        <f t="shared" si="9"/>
        <v/>
      </c>
      <c r="H96" s="12"/>
      <c r="I96" s="12"/>
    </row>
    <row r="97" spans="1:9" ht="20.100000000000001" customHeight="1" x14ac:dyDescent="0.25">
      <c r="A97" s="3"/>
      <c r="B97" s="4"/>
      <c r="C97" s="4"/>
      <c r="D97" s="5" t="str">
        <f t="shared" si="8"/>
        <v/>
      </c>
      <c r="E97" s="6"/>
      <c r="F97" s="7" t="str">
        <f t="shared" si="9"/>
        <v/>
      </c>
      <c r="H97" s="12"/>
      <c r="I97" s="12"/>
    </row>
    <row r="98" spans="1:9" ht="20.100000000000001" customHeight="1" x14ac:dyDescent="0.25">
      <c r="A98" s="3"/>
      <c r="B98" s="4"/>
      <c r="C98" s="4"/>
      <c r="D98" s="5" t="str">
        <f t="shared" si="8"/>
        <v/>
      </c>
      <c r="E98" s="6"/>
      <c r="F98" s="7" t="str">
        <f t="shared" si="9"/>
        <v/>
      </c>
      <c r="H98" s="12"/>
      <c r="I98" s="12"/>
    </row>
    <row r="99" spans="1:9" ht="20.100000000000001" customHeight="1" x14ac:dyDescent="0.25">
      <c r="A99" s="3"/>
      <c r="B99" s="4"/>
      <c r="C99" s="4"/>
      <c r="D99" s="5" t="str">
        <f t="shared" si="8"/>
        <v/>
      </c>
      <c r="E99" s="6"/>
      <c r="F99" s="7" t="str">
        <f t="shared" si="9"/>
        <v/>
      </c>
      <c r="H99" s="12"/>
      <c r="I99" s="12"/>
    </row>
    <row r="100" spans="1:9" ht="20.100000000000001" customHeight="1" x14ac:dyDescent="0.25">
      <c r="A100" s="3"/>
      <c r="B100" s="4"/>
      <c r="C100" s="4"/>
      <c r="D100" s="5" t="str">
        <f t="shared" si="8"/>
        <v/>
      </c>
      <c r="E100" s="6"/>
      <c r="F100" s="7" t="str">
        <f t="shared" si="9"/>
        <v/>
      </c>
      <c r="H100" s="12"/>
      <c r="I100" s="12"/>
    </row>
    <row r="101" spans="1:9" ht="20.100000000000001" customHeight="1" x14ac:dyDescent="0.25">
      <c r="A101" s="3"/>
      <c r="B101" s="4"/>
      <c r="C101" s="4"/>
      <c r="D101" s="5" t="str">
        <f t="shared" si="8"/>
        <v/>
      </c>
      <c r="E101" s="6"/>
      <c r="F101" s="7" t="str">
        <f t="shared" si="9"/>
        <v/>
      </c>
      <c r="H101" s="12"/>
      <c r="I101" s="12"/>
    </row>
    <row r="102" spans="1:9" ht="20.100000000000001" customHeight="1" x14ac:dyDescent="0.25">
      <c r="A102" s="3"/>
      <c r="B102" s="4"/>
      <c r="C102" s="4"/>
      <c r="D102" s="5"/>
      <c r="E102" s="6"/>
      <c r="F102" s="7"/>
      <c r="H102" s="12"/>
      <c r="I102" s="12"/>
    </row>
    <row r="103" spans="1:9" ht="20.100000000000001" customHeight="1" x14ac:dyDescent="0.25">
      <c r="A103" s="3"/>
      <c r="B103" s="4"/>
      <c r="C103" s="4"/>
      <c r="D103" s="5" t="str">
        <f t="shared" si="8"/>
        <v/>
      </c>
      <c r="E103" s="6"/>
      <c r="F103" s="7" t="str">
        <f t="shared" si="9"/>
        <v/>
      </c>
      <c r="H103" s="12"/>
      <c r="I103" s="12"/>
    </row>
    <row r="106" spans="1:9" ht="23.1" customHeight="1" thickBot="1" x14ac:dyDescent="0.3">
      <c r="A106" s="37" t="s">
        <v>17</v>
      </c>
      <c r="B106" s="32"/>
      <c r="C106" s="32"/>
      <c r="D106" s="32"/>
      <c r="E106" s="32"/>
      <c r="F106" s="33"/>
    </row>
    <row r="107" spans="1:9" ht="21" customHeight="1" x14ac:dyDescent="0.25">
      <c r="A107" s="8" t="s">
        <v>18</v>
      </c>
      <c r="B107" s="13">
        <f>I8</f>
        <v>-7.7455650209593951</v>
      </c>
    </row>
    <row r="108" spans="1:9" ht="21" customHeight="1" x14ac:dyDescent="0.25">
      <c r="A108" s="8" t="s">
        <v>19</v>
      </c>
      <c r="B108" s="13" t="str">
        <f>I61</f>
        <v/>
      </c>
    </row>
    <row r="109" spans="1:9" ht="21" customHeight="1" x14ac:dyDescent="0.25">
      <c r="A109" s="8" t="s">
        <v>20</v>
      </c>
      <c r="B109" s="13" t="str">
        <f>I77</f>
        <v/>
      </c>
    </row>
    <row r="110" spans="1:9" ht="21" customHeight="1" x14ac:dyDescent="0.25">
      <c r="A110" s="8" t="s">
        <v>21</v>
      </c>
      <c r="B110" s="13" t="str">
        <f>I93</f>
        <v/>
      </c>
    </row>
    <row r="111" spans="1:9" ht="21" customHeight="1" x14ac:dyDescent="0.25">
      <c r="A111" s="8" t="s">
        <v>22</v>
      </c>
      <c r="B111" s="13">
        <f>SUM(I6,I59,I75,I91)</f>
        <v>27756.05</v>
      </c>
    </row>
    <row r="112" spans="1:9" ht="21" customHeight="1" x14ac:dyDescent="0.25">
      <c r="A112" s="8" t="s">
        <v>23</v>
      </c>
      <c r="B112" s="13">
        <f>SUM(I7,I60,I76,I92)</f>
        <v>-214986.29</v>
      </c>
    </row>
    <row r="113" spans="1:9" ht="21" customHeight="1" x14ac:dyDescent="0.25">
      <c r="A113" s="10" t="s">
        <v>24</v>
      </c>
      <c r="B113" s="11">
        <f>IF(B111=0,"",B112/B111)</f>
        <v>-7.7455650209593951</v>
      </c>
    </row>
    <row r="115" spans="1:9" x14ac:dyDescent="0.25">
      <c r="A115" s="34" t="s">
        <v>25</v>
      </c>
      <c r="B115" s="30"/>
      <c r="C115" s="30"/>
      <c r="D115" s="30"/>
      <c r="E115" s="30"/>
      <c r="F115" s="30"/>
      <c r="G115" s="30"/>
      <c r="H115" s="30"/>
      <c r="I115" s="30"/>
    </row>
  </sheetData>
  <mergeCells count="12">
    <mergeCell ref="A1:I1"/>
    <mergeCell ref="A4:F4"/>
    <mergeCell ref="A115:I115"/>
    <mergeCell ref="H4:I4"/>
    <mergeCell ref="H73:I73"/>
    <mergeCell ref="A57:F57"/>
    <mergeCell ref="H89:I89"/>
    <mergeCell ref="A89:F89"/>
    <mergeCell ref="A2:I2"/>
    <mergeCell ref="H57:I57"/>
    <mergeCell ref="A73:F73"/>
    <mergeCell ref="A106:F106"/>
  </mergeCells>
  <pageMargins left="0.75" right="0.75" top="1" bottom="1" header="0.5" footer="0.5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6584DB23043441985677A276224414" ma:contentTypeVersion="4" ma:contentTypeDescription="Create a new document." ma:contentTypeScope="" ma:versionID="a7eafd7851bac42fcc45ae17cca18b83">
  <xsd:schema xmlns:xsd="http://www.w3.org/2001/XMLSchema" xmlns:xs="http://www.w3.org/2001/XMLSchema" xmlns:p="http://schemas.microsoft.com/office/2006/metadata/properties" xmlns:ns3="75603959-923d-4453-a044-5a266ec00f3e" targetNamespace="http://schemas.microsoft.com/office/2006/metadata/properties" ma:root="true" ma:fieldsID="f821191ca8ff3ffc618bc921a1855d83" ns3:_="">
    <xsd:import namespace="75603959-923d-4453-a044-5a266ec00f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3959-923d-4453-a044-5a266ec00f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6EA26D-C07B-4D2E-BCD2-BA6EB91EEC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03959-923d-4453-a044-5a266ec00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CA3D1-15F1-4301-AAE9-19AE1C4B4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2EAE9-76FD-41D7-8EB4-CC7999E7F3A4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75603959-923d-4453-a044-5a266ec00f3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SGRAT</dc:title>
  <dc:creator>SLP</dc:creator>
  <cp:keywords>SGRAT</cp:keywords>
  <cp:lastModifiedBy>Ordine degli Avvocati di Lucca</cp:lastModifiedBy>
  <dcterms:created xsi:type="dcterms:W3CDTF">2026-04-07T09:57:00Z</dcterms:created>
  <dcterms:modified xsi:type="dcterms:W3CDTF">2026-07-29T06:18:55Z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0x010100ED6584DB23043441985677A276224414</vt:lpwstr>
  </property>
</Properties>
</file>